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13 ЖКХ\Долговая 2021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  <c r="O20" i="1"/>
  <c r="Y26" i="1" l="1"/>
  <c r="W26" i="1"/>
  <c r="Y23" i="1"/>
  <c r="W23" i="1"/>
  <c r="Y20" i="1"/>
  <c r="W20" i="1"/>
  <c r="Y17" i="1"/>
  <c r="W17" i="1"/>
  <c r="S26" i="1"/>
  <c r="S23" i="1"/>
  <c r="S20" i="1"/>
  <c r="S17" i="1"/>
  <c r="U26" i="1"/>
  <c r="U23" i="1"/>
  <c r="U20" i="1"/>
  <c r="U17" i="1"/>
  <c r="U27" i="1" l="1"/>
  <c r="W27" i="1"/>
  <c r="Y27" i="1"/>
  <c r="S27" i="1"/>
  <c r="K27" i="1" l="1"/>
  <c r="M31" i="1" l="1"/>
  <c r="S31" i="1"/>
  <c r="U31" i="1"/>
  <c r="W31" i="1"/>
  <c r="Y31" i="1"/>
  <c r="K31" i="1"/>
  <c r="O27" i="1"/>
  <c r="O31" i="1" s="1"/>
  <c r="Q27" i="1"/>
  <c r="Q31" i="1" s="1"/>
</calcChain>
</file>

<file path=xl/sharedStrings.xml><?xml version="1.0" encoding="utf-8"?>
<sst xmlns="http://schemas.openxmlformats.org/spreadsheetml/2006/main" count="61" uniqueCount="50">
  <si>
    <t>Рег. Код</t>
  </si>
  <si>
    <t>Наименование кредитора</t>
  </si>
  <si>
    <t>Наименование, дата и № документа</t>
  </si>
  <si>
    <t>Сумма договора, валюта</t>
  </si>
  <si>
    <t>Целевое назначение</t>
  </si>
  <si>
    <t>Основной долг</t>
  </si>
  <si>
    <t>Привлечено</t>
  </si>
  <si>
    <t>Погашено</t>
  </si>
  <si>
    <t>Всего</t>
  </si>
  <si>
    <t>В т. ч. с начала года</t>
  </si>
  <si>
    <t>Сумма процентов</t>
  </si>
  <si>
    <t>Начисленные</t>
  </si>
  <si>
    <t>Фактически</t>
  </si>
  <si>
    <t>Выплачено санкций</t>
  </si>
  <si>
    <t>В т.ч. с начала года</t>
  </si>
  <si>
    <t>1.</t>
  </si>
  <si>
    <t>Ценные бумаги</t>
  </si>
  <si>
    <t>Итого ценные бумаги</t>
  </si>
  <si>
    <t>2.</t>
  </si>
  <si>
    <t>Бюджетные кредиты</t>
  </si>
  <si>
    <t>Итого бюджетные кредиты</t>
  </si>
  <si>
    <t>3.</t>
  </si>
  <si>
    <t>Кредиты, полученные от кредитных организаций</t>
  </si>
  <si>
    <t>Итого кредитов, полученных в кредитных организациях</t>
  </si>
  <si>
    <t>4.</t>
  </si>
  <si>
    <t>Муниципальные гарантии</t>
  </si>
  <si>
    <t>Итого муниципальные гарантии</t>
  </si>
  <si>
    <t>ВСЕГО ДОЛГОВЫЕ ОБЯЗАТЕЛЬСТВА</t>
  </si>
  <si>
    <t>Справочная информация: просроченная задолженность всего, в том числе по видам обязательств</t>
  </si>
  <si>
    <t>Начальник Финансового управления                                                       Н.Н. Гурьева</t>
  </si>
  <si>
    <t>(рублей)</t>
  </si>
  <si>
    <t>Долговая книга</t>
  </si>
  <si>
    <t>04</t>
  </si>
  <si>
    <t>Публичное акционерное общество "Сбербанк России"</t>
  </si>
  <si>
    <t>Муниципальный контракт от 07.09.2020 № Ф.2020.272</t>
  </si>
  <si>
    <t>562 283 000 Российский рубль</t>
  </si>
  <si>
    <t>Покрытие дефицита бюджета и (или) погашение долговых обязательств</t>
  </si>
  <si>
    <t>05</t>
  </si>
  <si>
    <t>Муниципальный контракт от 09.12.2020 № Ф.2020.617</t>
  </si>
  <si>
    <t>500 000 000 Российский рубль</t>
  </si>
  <si>
    <t>06</t>
  </si>
  <si>
    <t>Муниципальный контракт от 09.12.2020 № Ф.2020.618</t>
  </si>
  <si>
    <t>194 624 000 Российский рубль</t>
  </si>
  <si>
    <t>Приложение №2                                                  к Порядку ведения муниципальной долговой книги городского округа Химки</t>
  </si>
  <si>
    <t>07</t>
  </si>
  <si>
    <t>Публичное акционерное общество "Московский кредитный банк""</t>
  </si>
  <si>
    <t>Муниципальный контракт от 01.07.2021 № Ф.2021.106</t>
  </si>
  <si>
    <t>105 409 000 Российский рубль</t>
  </si>
  <si>
    <t>Публичное акционерное общество "Банк ВТБ"</t>
  </si>
  <si>
    <t>городского округа Химки Московской области по состоянию на 01 сентября 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</si>
</sst>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/>
    <xf numFmtId="4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/>
    <xf numFmtId="49" fontId="2" fillId="0" borderId="8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" fontId="2" fillId="0" borderId="5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39"/>
  <sheetViews>
    <sheetView tabSelected="1" topLeftCell="B1" workbookViewId="0">
      <selection activeCell="Q20" sqref="Q20:R22"/>
    </sheetView>
  </sheetViews>
  <sheetFormatPr defaultRowHeight="15" x14ac:dyDescent="0.25"/>
  <cols>
    <col min="4" max="4" width="7.28515625" customWidth="1"/>
    <col min="6" max="6" width="7.42578125" customWidth="1"/>
    <col min="8" max="8" width="5.28515625" customWidth="1"/>
    <col min="10" max="10" width="13.5703125" customWidth="1"/>
    <col min="12" max="12" width="13.140625" customWidth="1"/>
    <col min="14" max="14" width="9.7109375" customWidth="1"/>
    <col min="16" max="16" width="10.140625" customWidth="1"/>
    <col min="18" max="18" width="10.85546875" customWidth="1"/>
    <col min="28" max="28" width="10.7109375" customWidth="1"/>
  </cols>
  <sheetData>
    <row r="1" spans="2:28" ht="47.25" customHeight="1" x14ac:dyDescent="0.25">
      <c r="Y1" s="78" t="s">
        <v>43</v>
      </c>
      <c r="Z1" s="78"/>
      <c r="AA1" s="78"/>
      <c r="AB1" s="78"/>
    </row>
    <row r="2" spans="2:28" ht="23.25" x14ac:dyDescent="0.35">
      <c r="F2" s="13"/>
      <c r="G2" s="13"/>
      <c r="H2" s="13"/>
      <c r="I2" s="13"/>
      <c r="J2" s="13"/>
      <c r="K2" s="13"/>
      <c r="L2" s="79" t="s">
        <v>31</v>
      </c>
      <c r="M2" s="79"/>
      <c r="N2" s="79"/>
      <c r="O2" s="79"/>
      <c r="P2" s="79"/>
      <c r="Q2" s="13"/>
      <c r="R2" s="13"/>
      <c r="S2" s="13"/>
      <c r="T2" s="13"/>
      <c r="U2" s="13"/>
      <c r="V2" s="13"/>
      <c r="W2" s="13"/>
      <c r="X2" s="13"/>
      <c r="Y2" s="13"/>
    </row>
    <row r="3" spans="2:28" ht="23.25" x14ac:dyDescent="0.35">
      <c r="F3" s="79" t="s">
        <v>49</v>
      </c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</row>
    <row r="5" spans="2:28" x14ac:dyDescent="0.25">
      <c r="AB5" t="s">
        <v>30</v>
      </c>
    </row>
    <row r="6" spans="2:28" ht="57" customHeight="1" x14ac:dyDescent="0.25">
      <c r="B6" s="86" t="s">
        <v>0</v>
      </c>
      <c r="C6" s="80" t="s">
        <v>1</v>
      </c>
      <c r="D6" s="81"/>
      <c r="E6" s="80" t="s">
        <v>2</v>
      </c>
      <c r="F6" s="81"/>
      <c r="G6" s="80" t="s">
        <v>3</v>
      </c>
      <c r="H6" s="81"/>
      <c r="I6" s="80" t="s">
        <v>4</v>
      </c>
      <c r="J6" s="81"/>
      <c r="K6" s="76" t="s">
        <v>5</v>
      </c>
      <c r="L6" s="89"/>
      <c r="M6" s="89"/>
      <c r="N6" s="89"/>
      <c r="O6" s="89"/>
      <c r="P6" s="89"/>
      <c r="Q6" s="89"/>
      <c r="R6" s="77"/>
      <c r="S6" s="76" t="s">
        <v>10</v>
      </c>
      <c r="T6" s="89"/>
      <c r="U6" s="89"/>
      <c r="V6" s="89"/>
      <c r="W6" s="89"/>
      <c r="X6" s="89"/>
      <c r="Y6" s="89"/>
      <c r="Z6" s="77"/>
      <c r="AA6" s="80" t="s">
        <v>13</v>
      </c>
      <c r="AB6" s="81"/>
    </row>
    <row r="7" spans="2:28" ht="18.75" customHeight="1" x14ac:dyDescent="0.25">
      <c r="B7" s="87"/>
      <c r="C7" s="82"/>
      <c r="D7" s="83"/>
      <c r="E7" s="82"/>
      <c r="F7" s="83"/>
      <c r="G7" s="82"/>
      <c r="H7" s="83"/>
      <c r="I7" s="82"/>
      <c r="J7" s="83"/>
      <c r="K7" s="80" t="s">
        <v>6</v>
      </c>
      <c r="L7" s="90"/>
      <c r="M7" s="90"/>
      <c r="N7" s="81"/>
      <c r="O7" s="80" t="s">
        <v>7</v>
      </c>
      <c r="P7" s="90"/>
      <c r="Q7" s="90"/>
      <c r="R7" s="81"/>
      <c r="S7" s="80" t="s">
        <v>11</v>
      </c>
      <c r="T7" s="90"/>
      <c r="U7" s="90"/>
      <c r="V7" s="81"/>
      <c r="W7" s="80" t="s">
        <v>12</v>
      </c>
      <c r="X7" s="90"/>
      <c r="Y7" s="90"/>
      <c r="Z7" s="81"/>
      <c r="AA7" s="82"/>
      <c r="AB7" s="83"/>
    </row>
    <row r="8" spans="2:28" ht="18.75" customHeight="1" x14ac:dyDescent="0.25">
      <c r="B8" s="87"/>
      <c r="C8" s="82"/>
      <c r="D8" s="83"/>
      <c r="E8" s="82"/>
      <c r="F8" s="83"/>
      <c r="G8" s="82"/>
      <c r="H8" s="83"/>
      <c r="I8" s="82"/>
      <c r="J8" s="83"/>
      <c r="K8" s="84"/>
      <c r="L8" s="91"/>
      <c r="M8" s="91"/>
      <c r="N8" s="85"/>
      <c r="O8" s="84"/>
      <c r="P8" s="91"/>
      <c r="Q8" s="91"/>
      <c r="R8" s="85"/>
      <c r="S8" s="84"/>
      <c r="T8" s="91"/>
      <c r="U8" s="91"/>
      <c r="V8" s="85"/>
      <c r="W8" s="84"/>
      <c r="X8" s="91"/>
      <c r="Y8" s="91"/>
      <c r="Z8" s="85"/>
      <c r="AA8" s="84"/>
      <c r="AB8" s="85"/>
    </row>
    <row r="9" spans="2:28" ht="55.5" customHeight="1" x14ac:dyDescent="0.25">
      <c r="B9" s="88"/>
      <c r="C9" s="84"/>
      <c r="D9" s="85"/>
      <c r="E9" s="84"/>
      <c r="F9" s="85"/>
      <c r="G9" s="84"/>
      <c r="H9" s="85"/>
      <c r="I9" s="84"/>
      <c r="J9" s="85"/>
      <c r="K9" s="76" t="s">
        <v>8</v>
      </c>
      <c r="L9" s="77"/>
      <c r="M9" s="76" t="s">
        <v>9</v>
      </c>
      <c r="N9" s="77"/>
      <c r="O9" s="76" t="s">
        <v>8</v>
      </c>
      <c r="P9" s="77"/>
      <c r="Q9" s="76" t="s">
        <v>9</v>
      </c>
      <c r="R9" s="77"/>
      <c r="S9" s="76" t="s">
        <v>8</v>
      </c>
      <c r="T9" s="77"/>
      <c r="U9" s="76" t="s">
        <v>9</v>
      </c>
      <c r="V9" s="77"/>
      <c r="W9" s="76" t="s">
        <v>8</v>
      </c>
      <c r="X9" s="77"/>
      <c r="Y9" s="76" t="s">
        <v>9</v>
      </c>
      <c r="Z9" s="77"/>
      <c r="AA9" s="2" t="s">
        <v>8</v>
      </c>
      <c r="AB9" s="2" t="s">
        <v>14</v>
      </c>
    </row>
    <row r="10" spans="2:28" ht="18.75" x14ac:dyDescent="0.25">
      <c r="B10" s="5" t="s">
        <v>15</v>
      </c>
      <c r="C10" s="73" t="s">
        <v>16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5"/>
    </row>
    <row r="11" spans="2:28" ht="18.75" x14ac:dyDescent="0.25">
      <c r="B11" s="2"/>
      <c r="C11" s="76"/>
      <c r="D11" s="77"/>
      <c r="E11" s="76"/>
      <c r="F11" s="77"/>
      <c r="G11" s="76"/>
      <c r="H11" s="77"/>
      <c r="I11" s="76"/>
      <c r="J11" s="77"/>
      <c r="K11" s="76">
        <v>0</v>
      </c>
      <c r="L11" s="77"/>
      <c r="M11" s="76">
        <v>0</v>
      </c>
      <c r="N11" s="77"/>
      <c r="O11" s="76">
        <v>0</v>
      </c>
      <c r="P11" s="77"/>
      <c r="Q11" s="76">
        <v>0</v>
      </c>
      <c r="R11" s="77"/>
      <c r="S11" s="76">
        <v>0</v>
      </c>
      <c r="T11" s="77"/>
      <c r="U11" s="76">
        <v>0</v>
      </c>
      <c r="V11" s="77"/>
      <c r="W11" s="76">
        <v>0</v>
      </c>
      <c r="X11" s="77"/>
      <c r="Y11" s="76">
        <v>0</v>
      </c>
      <c r="Z11" s="77"/>
      <c r="AA11" s="12">
        <v>0</v>
      </c>
      <c r="AB11" s="5">
        <v>0</v>
      </c>
    </row>
    <row r="12" spans="2:28" ht="18.75" x14ac:dyDescent="0.3">
      <c r="B12" s="29" t="s">
        <v>17</v>
      </c>
      <c r="C12" s="30"/>
      <c r="D12" s="30"/>
      <c r="E12" s="30"/>
      <c r="F12" s="30"/>
      <c r="G12" s="30"/>
      <c r="H12" s="30"/>
      <c r="I12" s="30"/>
      <c r="J12" s="31"/>
      <c r="K12" s="20">
        <v>0</v>
      </c>
      <c r="L12" s="21"/>
      <c r="M12" s="20">
        <v>0</v>
      </c>
      <c r="N12" s="21"/>
      <c r="O12" s="20">
        <v>0</v>
      </c>
      <c r="P12" s="21"/>
      <c r="Q12" s="20">
        <v>0</v>
      </c>
      <c r="R12" s="21"/>
      <c r="S12" s="20">
        <v>0</v>
      </c>
      <c r="T12" s="21"/>
      <c r="U12" s="20">
        <v>0</v>
      </c>
      <c r="V12" s="21"/>
      <c r="W12" s="20">
        <v>0</v>
      </c>
      <c r="X12" s="21"/>
      <c r="Y12" s="20">
        <v>0</v>
      </c>
      <c r="Z12" s="21"/>
      <c r="AA12" s="7">
        <v>0</v>
      </c>
      <c r="AB12" s="7">
        <v>0</v>
      </c>
    </row>
    <row r="13" spans="2:28" ht="18.75" x14ac:dyDescent="0.3">
      <c r="B13" s="6" t="s">
        <v>18</v>
      </c>
      <c r="C13" s="44" t="s">
        <v>19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6"/>
    </row>
    <row r="14" spans="2:28" ht="18.75" x14ac:dyDescent="0.3">
      <c r="B14" s="1"/>
      <c r="C14" s="47"/>
      <c r="D14" s="48"/>
      <c r="E14" s="47"/>
      <c r="F14" s="48"/>
      <c r="G14" s="47"/>
      <c r="H14" s="48"/>
      <c r="I14" s="47"/>
      <c r="J14" s="48"/>
      <c r="K14" s="47">
        <v>0</v>
      </c>
      <c r="L14" s="48"/>
      <c r="M14" s="47">
        <v>0</v>
      </c>
      <c r="N14" s="48"/>
      <c r="O14" s="47">
        <v>0</v>
      </c>
      <c r="P14" s="48"/>
      <c r="Q14" s="47">
        <v>0</v>
      </c>
      <c r="R14" s="48"/>
      <c r="S14" s="47">
        <v>0</v>
      </c>
      <c r="T14" s="48"/>
      <c r="U14" s="47">
        <v>0</v>
      </c>
      <c r="V14" s="48"/>
      <c r="W14" s="47">
        <v>0</v>
      </c>
      <c r="X14" s="48"/>
      <c r="Y14" s="47">
        <v>0</v>
      </c>
      <c r="Z14" s="48"/>
      <c r="AA14" s="11">
        <v>0</v>
      </c>
      <c r="AB14" s="6">
        <v>0</v>
      </c>
    </row>
    <row r="15" spans="2:28" ht="18.75" x14ac:dyDescent="0.3">
      <c r="B15" s="29" t="s">
        <v>20</v>
      </c>
      <c r="C15" s="30"/>
      <c r="D15" s="30"/>
      <c r="E15" s="30"/>
      <c r="F15" s="30"/>
      <c r="G15" s="30"/>
      <c r="H15" s="30"/>
      <c r="I15" s="30"/>
      <c r="J15" s="31"/>
      <c r="K15" s="20">
        <v>0</v>
      </c>
      <c r="L15" s="21"/>
      <c r="M15" s="20">
        <v>0</v>
      </c>
      <c r="N15" s="21"/>
      <c r="O15" s="20">
        <v>0</v>
      </c>
      <c r="P15" s="21"/>
      <c r="Q15" s="20">
        <v>0</v>
      </c>
      <c r="R15" s="21"/>
      <c r="S15" s="20">
        <v>0</v>
      </c>
      <c r="T15" s="21"/>
      <c r="U15" s="20">
        <v>0</v>
      </c>
      <c r="V15" s="21"/>
      <c r="W15" s="20">
        <v>0</v>
      </c>
      <c r="X15" s="21"/>
      <c r="Y15" s="20">
        <v>0</v>
      </c>
      <c r="Z15" s="21"/>
      <c r="AA15" s="10">
        <v>0</v>
      </c>
      <c r="AB15" s="7">
        <v>0</v>
      </c>
    </row>
    <row r="16" spans="2:28" ht="18.75" x14ac:dyDescent="0.3">
      <c r="B16" s="6" t="s">
        <v>21</v>
      </c>
      <c r="C16" s="44" t="s">
        <v>22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6"/>
    </row>
    <row r="17" spans="2:28" ht="15" customHeight="1" x14ac:dyDescent="0.25">
      <c r="B17" s="49" t="s">
        <v>32</v>
      </c>
      <c r="C17" s="52" t="s">
        <v>33</v>
      </c>
      <c r="D17" s="53"/>
      <c r="E17" s="52" t="s">
        <v>34</v>
      </c>
      <c r="F17" s="53"/>
      <c r="G17" s="67" t="s">
        <v>35</v>
      </c>
      <c r="H17" s="68"/>
      <c r="I17" s="52" t="s">
        <v>36</v>
      </c>
      <c r="J17" s="53"/>
      <c r="K17" s="38">
        <v>562283000</v>
      </c>
      <c r="L17" s="39"/>
      <c r="M17" s="38">
        <v>0</v>
      </c>
      <c r="N17" s="39"/>
      <c r="O17" s="38">
        <v>0</v>
      </c>
      <c r="P17" s="39"/>
      <c r="Q17" s="38">
        <v>0</v>
      </c>
      <c r="R17" s="39"/>
      <c r="S17" s="38">
        <f>17945483.55+2507165.98+2507165.98</f>
        <v>22959815.510000002</v>
      </c>
      <c r="T17" s="39"/>
      <c r="U17" s="38">
        <f>14638614.27+2507165.98+2507165.98</f>
        <v>19652946.23</v>
      </c>
      <c r="V17" s="39"/>
      <c r="W17" s="38">
        <f>17945483.55+2507165.98+2507165.98</f>
        <v>22959815.510000002</v>
      </c>
      <c r="X17" s="39"/>
      <c r="Y17" s="38">
        <f>14638614.27+2507165.98+2507165.98</f>
        <v>19652946.23</v>
      </c>
      <c r="Z17" s="39"/>
      <c r="AA17" s="64">
        <v>0</v>
      </c>
      <c r="AB17" s="64">
        <v>0</v>
      </c>
    </row>
    <row r="18" spans="2:28" ht="15" customHeight="1" x14ac:dyDescent="0.25">
      <c r="B18" s="50"/>
      <c r="C18" s="54"/>
      <c r="D18" s="55"/>
      <c r="E18" s="54"/>
      <c r="F18" s="55"/>
      <c r="G18" s="69"/>
      <c r="H18" s="70"/>
      <c r="I18" s="54"/>
      <c r="J18" s="55"/>
      <c r="K18" s="40"/>
      <c r="L18" s="41"/>
      <c r="M18" s="40"/>
      <c r="N18" s="41"/>
      <c r="O18" s="40"/>
      <c r="P18" s="41"/>
      <c r="Q18" s="40"/>
      <c r="R18" s="41"/>
      <c r="S18" s="40"/>
      <c r="T18" s="41"/>
      <c r="U18" s="40"/>
      <c r="V18" s="41"/>
      <c r="W18" s="40"/>
      <c r="X18" s="41"/>
      <c r="Y18" s="40"/>
      <c r="Z18" s="41"/>
      <c r="AA18" s="65"/>
      <c r="AB18" s="65"/>
    </row>
    <row r="19" spans="2:28" ht="63.75" customHeight="1" x14ac:dyDescent="0.25">
      <c r="B19" s="51"/>
      <c r="C19" s="56"/>
      <c r="D19" s="57"/>
      <c r="E19" s="56"/>
      <c r="F19" s="57"/>
      <c r="G19" s="71"/>
      <c r="H19" s="72"/>
      <c r="I19" s="56"/>
      <c r="J19" s="57"/>
      <c r="K19" s="42"/>
      <c r="L19" s="43"/>
      <c r="M19" s="42"/>
      <c r="N19" s="43"/>
      <c r="O19" s="42"/>
      <c r="P19" s="43"/>
      <c r="Q19" s="42"/>
      <c r="R19" s="43"/>
      <c r="S19" s="42"/>
      <c r="T19" s="43"/>
      <c r="U19" s="42"/>
      <c r="V19" s="43"/>
      <c r="W19" s="42"/>
      <c r="X19" s="43"/>
      <c r="Y19" s="42"/>
      <c r="Z19" s="43"/>
      <c r="AA19" s="66"/>
      <c r="AB19" s="66"/>
    </row>
    <row r="20" spans="2:28" ht="15" customHeight="1" x14ac:dyDescent="0.25">
      <c r="B20" s="49" t="s">
        <v>37</v>
      </c>
      <c r="C20" s="52" t="s">
        <v>48</v>
      </c>
      <c r="D20" s="53"/>
      <c r="E20" s="52" t="s">
        <v>38</v>
      </c>
      <c r="F20" s="53"/>
      <c r="G20" s="58" t="s">
        <v>39</v>
      </c>
      <c r="H20" s="59"/>
      <c r="I20" s="52" t="s">
        <v>36</v>
      </c>
      <c r="J20" s="53"/>
      <c r="K20" s="38">
        <v>500000000</v>
      </c>
      <c r="L20" s="39"/>
      <c r="M20" s="38">
        <v>0</v>
      </c>
      <c r="N20" s="39"/>
      <c r="O20" s="38">
        <f>66662000+6400000+13600000+13600000+13600000+13600000</f>
        <v>127462000</v>
      </c>
      <c r="P20" s="39"/>
      <c r="Q20" s="38">
        <f>66662000+6400000+13600000+13600000+13600000+13600000</f>
        <v>127462000</v>
      </c>
      <c r="R20" s="39"/>
      <c r="S20" s="38">
        <f>12991559.05+1816429.67+1629452.36</f>
        <v>16437441.08</v>
      </c>
      <c r="T20" s="39"/>
      <c r="U20" s="38">
        <f>11531313.15+1816429.67+1629452.36</f>
        <v>14977195.18</v>
      </c>
      <c r="V20" s="39"/>
      <c r="W20" s="38">
        <f>12991559.05+1816429.67+1629452.36</f>
        <v>16437441.08</v>
      </c>
      <c r="X20" s="39"/>
      <c r="Y20" s="38">
        <f>11531313.15+1816429.67+1629452.36</f>
        <v>14977195.18</v>
      </c>
      <c r="Z20" s="39"/>
      <c r="AA20" s="64">
        <v>0</v>
      </c>
      <c r="AB20" s="64">
        <v>0</v>
      </c>
    </row>
    <row r="21" spans="2:28" ht="15" customHeight="1" x14ac:dyDescent="0.25">
      <c r="B21" s="50"/>
      <c r="C21" s="54"/>
      <c r="D21" s="55"/>
      <c r="E21" s="54"/>
      <c r="F21" s="55"/>
      <c r="G21" s="60"/>
      <c r="H21" s="61"/>
      <c r="I21" s="54"/>
      <c r="J21" s="55"/>
      <c r="K21" s="40"/>
      <c r="L21" s="41"/>
      <c r="M21" s="40"/>
      <c r="N21" s="41"/>
      <c r="O21" s="40"/>
      <c r="P21" s="41"/>
      <c r="Q21" s="40"/>
      <c r="R21" s="41"/>
      <c r="S21" s="40"/>
      <c r="T21" s="41"/>
      <c r="U21" s="40"/>
      <c r="V21" s="41"/>
      <c r="W21" s="40"/>
      <c r="X21" s="41"/>
      <c r="Y21" s="40"/>
      <c r="Z21" s="41"/>
      <c r="AA21" s="65"/>
      <c r="AB21" s="65"/>
    </row>
    <row r="22" spans="2:28" ht="68.25" customHeight="1" x14ac:dyDescent="0.25">
      <c r="B22" s="51"/>
      <c r="C22" s="56"/>
      <c r="D22" s="57"/>
      <c r="E22" s="56"/>
      <c r="F22" s="57"/>
      <c r="G22" s="62"/>
      <c r="H22" s="63"/>
      <c r="I22" s="56"/>
      <c r="J22" s="57"/>
      <c r="K22" s="42"/>
      <c r="L22" s="43"/>
      <c r="M22" s="42"/>
      <c r="N22" s="43"/>
      <c r="O22" s="42"/>
      <c r="P22" s="43"/>
      <c r="Q22" s="42"/>
      <c r="R22" s="43"/>
      <c r="S22" s="42"/>
      <c r="T22" s="43"/>
      <c r="U22" s="42"/>
      <c r="V22" s="43"/>
      <c r="W22" s="42"/>
      <c r="X22" s="43"/>
      <c r="Y22" s="42"/>
      <c r="Z22" s="43"/>
      <c r="AA22" s="66"/>
      <c r="AB22" s="66"/>
    </row>
    <row r="23" spans="2:28" ht="15" customHeight="1" x14ac:dyDescent="0.25">
      <c r="B23" s="49" t="s">
        <v>40</v>
      </c>
      <c r="C23" s="52" t="s">
        <v>48</v>
      </c>
      <c r="D23" s="53"/>
      <c r="E23" s="52" t="s">
        <v>41</v>
      </c>
      <c r="F23" s="53"/>
      <c r="G23" s="58" t="s">
        <v>42</v>
      </c>
      <c r="H23" s="59"/>
      <c r="I23" s="52" t="s">
        <v>36</v>
      </c>
      <c r="J23" s="53"/>
      <c r="K23" s="38">
        <v>194624000</v>
      </c>
      <c r="L23" s="39"/>
      <c r="M23" s="38">
        <v>0</v>
      </c>
      <c r="N23" s="39"/>
      <c r="O23" s="38">
        <v>0</v>
      </c>
      <c r="P23" s="39"/>
      <c r="Q23" s="38">
        <v>0</v>
      </c>
      <c r="R23" s="39"/>
      <c r="S23" s="38">
        <f>5653154.11+867809.75+867809.75</f>
        <v>7388773.6100000003</v>
      </c>
      <c r="T23" s="39"/>
      <c r="U23" s="38">
        <f>5066889.19+867809.75+867809.75</f>
        <v>6802508.6900000004</v>
      </c>
      <c r="V23" s="39"/>
      <c r="W23" s="38">
        <f>5653154.11+867809.75+867809.75</f>
        <v>7388773.6100000003</v>
      </c>
      <c r="X23" s="39"/>
      <c r="Y23" s="38">
        <f>5066889.19+867809.75+867809.75</f>
        <v>6802508.6900000004</v>
      </c>
      <c r="Z23" s="39"/>
      <c r="AA23" s="64">
        <v>0</v>
      </c>
      <c r="AB23" s="64">
        <v>0</v>
      </c>
    </row>
    <row r="24" spans="2:28" ht="15" customHeight="1" x14ac:dyDescent="0.25">
      <c r="B24" s="50"/>
      <c r="C24" s="54"/>
      <c r="D24" s="55"/>
      <c r="E24" s="54"/>
      <c r="F24" s="55"/>
      <c r="G24" s="60"/>
      <c r="H24" s="61"/>
      <c r="I24" s="54"/>
      <c r="J24" s="55"/>
      <c r="K24" s="40"/>
      <c r="L24" s="41"/>
      <c r="M24" s="40"/>
      <c r="N24" s="41"/>
      <c r="O24" s="40"/>
      <c r="P24" s="41"/>
      <c r="Q24" s="40"/>
      <c r="R24" s="41"/>
      <c r="S24" s="40"/>
      <c r="T24" s="41"/>
      <c r="U24" s="40"/>
      <c r="V24" s="41"/>
      <c r="W24" s="40"/>
      <c r="X24" s="41"/>
      <c r="Y24" s="40"/>
      <c r="Z24" s="41"/>
      <c r="AA24" s="65"/>
      <c r="AB24" s="65"/>
    </row>
    <row r="25" spans="2:28" ht="72" customHeight="1" x14ac:dyDescent="0.25">
      <c r="B25" s="51"/>
      <c r="C25" s="56"/>
      <c r="D25" s="57"/>
      <c r="E25" s="56"/>
      <c r="F25" s="57"/>
      <c r="G25" s="62"/>
      <c r="H25" s="63"/>
      <c r="I25" s="56"/>
      <c r="J25" s="57"/>
      <c r="K25" s="42"/>
      <c r="L25" s="43"/>
      <c r="M25" s="42"/>
      <c r="N25" s="43"/>
      <c r="O25" s="42"/>
      <c r="P25" s="43"/>
      <c r="Q25" s="42"/>
      <c r="R25" s="43"/>
      <c r="S25" s="42"/>
      <c r="T25" s="43"/>
      <c r="U25" s="42"/>
      <c r="V25" s="43"/>
      <c r="W25" s="42"/>
      <c r="X25" s="43"/>
      <c r="Y25" s="42"/>
      <c r="Z25" s="43"/>
      <c r="AA25" s="66"/>
      <c r="AB25" s="66"/>
    </row>
    <row r="26" spans="2:28" ht="113.25" customHeight="1" x14ac:dyDescent="0.25">
      <c r="B26" s="14" t="s">
        <v>44</v>
      </c>
      <c r="C26" s="73" t="s">
        <v>45</v>
      </c>
      <c r="D26" s="74"/>
      <c r="E26" s="76" t="s">
        <v>46</v>
      </c>
      <c r="F26" s="77"/>
      <c r="G26" s="94" t="s">
        <v>47</v>
      </c>
      <c r="H26" s="94"/>
      <c r="I26" s="76" t="s">
        <v>36</v>
      </c>
      <c r="J26" s="77"/>
      <c r="K26" s="92">
        <v>105409000</v>
      </c>
      <c r="L26" s="93"/>
      <c r="M26" s="92">
        <v>105409000</v>
      </c>
      <c r="N26" s="93"/>
      <c r="O26" s="92">
        <v>0</v>
      </c>
      <c r="P26" s="93"/>
      <c r="Q26" s="92">
        <v>0</v>
      </c>
      <c r="R26" s="93"/>
      <c r="S26" s="92">
        <f>502497.7+537152.71</f>
        <v>1039650.4099999999</v>
      </c>
      <c r="T26" s="93"/>
      <c r="U26" s="92">
        <f>502497.7+537152.71</f>
        <v>1039650.4099999999</v>
      </c>
      <c r="V26" s="93"/>
      <c r="W26" s="92">
        <f>502497.7+537152.71</f>
        <v>1039650.4099999999</v>
      </c>
      <c r="X26" s="93"/>
      <c r="Y26" s="92">
        <f>502497.7+537152.71</f>
        <v>1039650.4099999999</v>
      </c>
      <c r="Z26" s="93"/>
      <c r="AA26" s="15">
        <v>0</v>
      </c>
      <c r="AB26" s="16">
        <v>0</v>
      </c>
    </row>
    <row r="27" spans="2:28" ht="18.75" x14ac:dyDescent="0.3">
      <c r="B27" s="29" t="s">
        <v>23</v>
      </c>
      <c r="C27" s="30"/>
      <c r="D27" s="30"/>
      <c r="E27" s="30"/>
      <c r="F27" s="30"/>
      <c r="G27" s="30"/>
      <c r="H27" s="30"/>
      <c r="I27" s="30"/>
      <c r="J27" s="31"/>
      <c r="K27" s="26">
        <f>K17+K20+K23+K26</f>
        <v>1362316000</v>
      </c>
      <c r="L27" s="21"/>
      <c r="M27" s="26">
        <v>105409000</v>
      </c>
      <c r="N27" s="21"/>
      <c r="O27" s="26">
        <f t="shared" ref="O27" si="0">O17+O20+O23</f>
        <v>127462000</v>
      </c>
      <c r="P27" s="21"/>
      <c r="Q27" s="26">
        <f t="shared" ref="Q27" si="1">Q17+Q20+Q23</f>
        <v>127462000</v>
      </c>
      <c r="R27" s="21"/>
      <c r="S27" s="26">
        <f>S17+S20+S23+S26</f>
        <v>47825680.609999999</v>
      </c>
      <c r="T27" s="21"/>
      <c r="U27" s="26">
        <f t="shared" ref="U27" si="2">U17+U20+U23+U26</f>
        <v>42472300.50999999</v>
      </c>
      <c r="V27" s="21"/>
      <c r="W27" s="26">
        <f t="shared" ref="W27" si="3">W17+W20+W23+W26</f>
        <v>47825680.609999999</v>
      </c>
      <c r="X27" s="21"/>
      <c r="Y27" s="26">
        <f t="shared" ref="Y27" si="4">Y17+Y20+Y23+Y26</f>
        <v>42472300.50999999</v>
      </c>
      <c r="Z27" s="21"/>
      <c r="AA27" s="8">
        <v>0</v>
      </c>
      <c r="AB27" s="9">
        <v>0</v>
      </c>
    </row>
    <row r="28" spans="2:28" ht="18.75" x14ac:dyDescent="0.3">
      <c r="B28" s="6" t="s">
        <v>24</v>
      </c>
      <c r="C28" s="44" t="s">
        <v>25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6"/>
    </row>
    <row r="29" spans="2:28" ht="18.75" x14ac:dyDescent="0.3">
      <c r="B29" s="1"/>
      <c r="C29" s="47"/>
      <c r="D29" s="48"/>
      <c r="E29" s="47"/>
      <c r="F29" s="48"/>
      <c r="G29" s="47"/>
      <c r="H29" s="48"/>
      <c r="I29" s="47"/>
      <c r="J29" s="48"/>
      <c r="K29" s="47">
        <v>0</v>
      </c>
      <c r="L29" s="48"/>
      <c r="M29" s="47">
        <v>0</v>
      </c>
      <c r="N29" s="48"/>
      <c r="O29" s="47">
        <v>0</v>
      </c>
      <c r="P29" s="48"/>
      <c r="Q29" s="47">
        <v>0</v>
      </c>
      <c r="R29" s="48"/>
      <c r="S29" s="47">
        <v>0</v>
      </c>
      <c r="T29" s="48"/>
      <c r="U29" s="47">
        <v>0</v>
      </c>
      <c r="V29" s="48"/>
      <c r="W29" s="47">
        <v>0</v>
      </c>
      <c r="X29" s="48"/>
      <c r="Y29" s="47">
        <v>0</v>
      </c>
      <c r="Z29" s="48"/>
      <c r="AA29" s="6">
        <v>0</v>
      </c>
      <c r="AB29" s="3">
        <v>0</v>
      </c>
    </row>
    <row r="30" spans="2:28" ht="18.75" x14ac:dyDescent="0.3">
      <c r="B30" s="29" t="s">
        <v>26</v>
      </c>
      <c r="C30" s="30"/>
      <c r="D30" s="30"/>
      <c r="E30" s="30"/>
      <c r="F30" s="30"/>
      <c r="G30" s="30"/>
      <c r="H30" s="30"/>
      <c r="I30" s="30"/>
      <c r="J30" s="31"/>
      <c r="K30" s="20">
        <v>0</v>
      </c>
      <c r="L30" s="21"/>
      <c r="M30" s="20">
        <v>0</v>
      </c>
      <c r="N30" s="21"/>
      <c r="O30" s="20">
        <v>0</v>
      </c>
      <c r="P30" s="21"/>
      <c r="Q30" s="20">
        <v>0</v>
      </c>
      <c r="R30" s="21"/>
      <c r="S30" s="20">
        <v>0</v>
      </c>
      <c r="T30" s="21"/>
      <c r="U30" s="20">
        <v>0</v>
      </c>
      <c r="V30" s="21"/>
      <c r="W30" s="20">
        <v>0</v>
      </c>
      <c r="X30" s="21"/>
      <c r="Y30" s="20">
        <v>0</v>
      </c>
      <c r="Z30" s="21"/>
      <c r="AA30" s="7">
        <v>0</v>
      </c>
      <c r="AB30" s="4">
        <v>0</v>
      </c>
    </row>
    <row r="31" spans="2:28" ht="15" customHeight="1" x14ac:dyDescent="0.25">
      <c r="B31" s="32" t="s">
        <v>27</v>
      </c>
      <c r="C31" s="33"/>
      <c r="D31" s="33"/>
      <c r="E31" s="33"/>
      <c r="F31" s="33"/>
      <c r="G31" s="33"/>
      <c r="H31" s="33"/>
      <c r="I31" s="33"/>
      <c r="J31" s="34"/>
      <c r="K31" s="22">
        <f>K12+K15+K27+K30</f>
        <v>1362316000</v>
      </c>
      <c r="L31" s="23"/>
      <c r="M31" s="22">
        <f t="shared" ref="M31" si="5">M12+M15+M27+M30</f>
        <v>105409000</v>
      </c>
      <c r="N31" s="23"/>
      <c r="O31" s="22">
        <f t="shared" ref="O31" si="6">O12+O15+O27+O30</f>
        <v>127462000</v>
      </c>
      <c r="P31" s="23"/>
      <c r="Q31" s="22">
        <f t="shared" ref="Q31" si="7">Q12+Q15+Q27+Q30</f>
        <v>127462000</v>
      </c>
      <c r="R31" s="23"/>
      <c r="S31" s="22">
        <f t="shared" ref="S31" si="8">S12+S15+S27+S30</f>
        <v>47825680.609999999</v>
      </c>
      <c r="T31" s="23"/>
      <c r="U31" s="22">
        <f t="shared" ref="U31" si="9">U12+U15+U27+U30</f>
        <v>42472300.50999999</v>
      </c>
      <c r="V31" s="23"/>
      <c r="W31" s="22">
        <f t="shared" ref="W31" si="10">W12+W15+W27+W30</f>
        <v>47825680.609999999</v>
      </c>
      <c r="X31" s="23"/>
      <c r="Y31" s="22">
        <f t="shared" ref="Y31" si="11">Y12+Y15+Y27+Y30</f>
        <v>42472300.50999999</v>
      </c>
      <c r="Z31" s="23"/>
      <c r="AA31" s="27">
        <v>0</v>
      </c>
      <c r="AB31" s="27">
        <v>0</v>
      </c>
    </row>
    <row r="32" spans="2:28" ht="15" customHeight="1" x14ac:dyDescent="0.25">
      <c r="B32" s="35"/>
      <c r="C32" s="36"/>
      <c r="D32" s="36"/>
      <c r="E32" s="36"/>
      <c r="F32" s="36"/>
      <c r="G32" s="36"/>
      <c r="H32" s="36"/>
      <c r="I32" s="36"/>
      <c r="J32" s="37"/>
      <c r="K32" s="24"/>
      <c r="L32" s="25"/>
      <c r="M32" s="24"/>
      <c r="N32" s="25"/>
      <c r="O32" s="24"/>
      <c r="P32" s="25"/>
      <c r="Q32" s="24"/>
      <c r="R32" s="25"/>
      <c r="S32" s="24"/>
      <c r="T32" s="25"/>
      <c r="U32" s="24"/>
      <c r="V32" s="25"/>
      <c r="W32" s="24"/>
      <c r="X32" s="25"/>
      <c r="Y32" s="24"/>
      <c r="Z32" s="25"/>
      <c r="AA32" s="28"/>
      <c r="AB32" s="28"/>
    </row>
    <row r="33" spans="2:20" x14ac:dyDescent="0.25">
      <c r="B33" s="17" t="s">
        <v>28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2:20" x14ac:dyDescent="0.2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8" spans="2:20" x14ac:dyDescent="0.25">
      <c r="B38" s="19" t="s">
        <v>29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2:20" x14ac:dyDescent="0.2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</sheetData>
  <mergeCells count="169">
    <mergeCell ref="U26:V26"/>
    <mergeCell ref="W26:X26"/>
    <mergeCell ref="Y26:Z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Y1:AB1"/>
    <mergeCell ref="L2:P2"/>
    <mergeCell ref="F3:Y3"/>
    <mergeCell ref="Y9:Z9"/>
    <mergeCell ref="AA6:AB8"/>
    <mergeCell ref="B6:B9"/>
    <mergeCell ref="C6:D9"/>
    <mergeCell ref="E6:F9"/>
    <mergeCell ref="G6:H9"/>
    <mergeCell ref="I6:J9"/>
    <mergeCell ref="K9:L9"/>
    <mergeCell ref="M9:N9"/>
    <mergeCell ref="O9:P9"/>
    <mergeCell ref="Q9:R9"/>
    <mergeCell ref="S6:Z6"/>
    <mergeCell ref="S7:V8"/>
    <mergeCell ref="W7:Z8"/>
    <mergeCell ref="S9:T9"/>
    <mergeCell ref="U9:V9"/>
    <mergeCell ref="W9:X9"/>
    <mergeCell ref="K6:R6"/>
    <mergeCell ref="K7:N8"/>
    <mergeCell ref="O7:R8"/>
    <mergeCell ref="W12:X12"/>
    <mergeCell ref="Y12:Z12"/>
    <mergeCell ref="C10:A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S14:T14"/>
    <mergeCell ref="U14:V14"/>
    <mergeCell ref="B12:J12"/>
    <mergeCell ref="K12:L12"/>
    <mergeCell ref="M12:N12"/>
    <mergeCell ref="O12:P12"/>
    <mergeCell ref="Q12:R12"/>
    <mergeCell ref="S12:T12"/>
    <mergeCell ref="U12:V12"/>
    <mergeCell ref="Y15:Z15"/>
    <mergeCell ref="M17:N19"/>
    <mergeCell ref="O17:P19"/>
    <mergeCell ref="Q17:R19"/>
    <mergeCell ref="C13:AB13"/>
    <mergeCell ref="C14:D14"/>
    <mergeCell ref="E14:F14"/>
    <mergeCell ref="G14:H14"/>
    <mergeCell ref="I14:J14"/>
    <mergeCell ref="K14:L14"/>
    <mergeCell ref="U17:V19"/>
    <mergeCell ref="W17:X19"/>
    <mergeCell ref="Y14:Z14"/>
    <mergeCell ref="B15:J15"/>
    <mergeCell ref="C16:AB16"/>
    <mergeCell ref="B17:B19"/>
    <mergeCell ref="C17:D19"/>
    <mergeCell ref="E17:F19"/>
    <mergeCell ref="G17:H19"/>
    <mergeCell ref="I17:J19"/>
    <mergeCell ref="K17:L19"/>
    <mergeCell ref="M14:N14"/>
    <mergeCell ref="O14:P14"/>
    <mergeCell ref="Q14:R14"/>
    <mergeCell ref="AA17:AA19"/>
    <mergeCell ref="AB17:AB19"/>
    <mergeCell ref="AA20:AA22"/>
    <mergeCell ref="AB20:AB22"/>
    <mergeCell ref="AA23:AA25"/>
    <mergeCell ref="AB23:AB25"/>
    <mergeCell ref="W14:X14"/>
    <mergeCell ref="B20:B22"/>
    <mergeCell ref="C20:D22"/>
    <mergeCell ref="E20:F22"/>
    <mergeCell ref="G20:H22"/>
    <mergeCell ref="I20:J22"/>
    <mergeCell ref="K20:L22"/>
    <mergeCell ref="M20:N22"/>
    <mergeCell ref="O20:P22"/>
    <mergeCell ref="Q20:R22"/>
    <mergeCell ref="Y17:Z19"/>
    <mergeCell ref="K15:L15"/>
    <mergeCell ref="M15:N15"/>
    <mergeCell ref="O15:P15"/>
    <mergeCell ref="Q15:R15"/>
    <mergeCell ref="S15:T15"/>
    <mergeCell ref="U15:V15"/>
    <mergeCell ref="W15:X15"/>
    <mergeCell ref="W20:X22"/>
    <mergeCell ref="Y20:Z22"/>
    <mergeCell ref="B23:B25"/>
    <mergeCell ref="C23:D25"/>
    <mergeCell ref="E23:F25"/>
    <mergeCell ref="G23:H25"/>
    <mergeCell ref="I23:J25"/>
    <mergeCell ref="W23:X25"/>
    <mergeCell ref="Y23:Z25"/>
    <mergeCell ref="K23:L25"/>
    <mergeCell ref="M23:N25"/>
    <mergeCell ref="O23:P25"/>
    <mergeCell ref="Q23:R25"/>
    <mergeCell ref="S23:T25"/>
    <mergeCell ref="U23:V25"/>
    <mergeCell ref="S17:T19"/>
    <mergeCell ref="S20:T22"/>
    <mergeCell ref="U20:V22"/>
    <mergeCell ref="W27:X27"/>
    <mergeCell ref="Y27:Z27"/>
    <mergeCell ref="C28:AB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B27:J27"/>
    <mergeCell ref="K27:L27"/>
    <mergeCell ref="M27:N27"/>
    <mergeCell ref="O27:P27"/>
    <mergeCell ref="Q27:R27"/>
    <mergeCell ref="S27:T27"/>
    <mergeCell ref="U27:V27"/>
    <mergeCell ref="AA31:AA32"/>
    <mergeCell ref="AB31:AB32"/>
    <mergeCell ref="B30:J30"/>
    <mergeCell ref="B31:J32"/>
    <mergeCell ref="K30:L30"/>
    <mergeCell ref="M30:N30"/>
    <mergeCell ref="O30:P30"/>
    <mergeCell ref="Q30:R30"/>
    <mergeCell ref="S30:T30"/>
    <mergeCell ref="U30:V30"/>
    <mergeCell ref="W30:X30"/>
    <mergeCell ref="B33:T34"/>
    <mergeCell ref="B38:P39"/>
    <mergeCell ref="Y30:Z30"/>
    <mergeCell ref="K31:L32"/>
    <mergeCell ref="M31:N32"/>
    <mergeCell ref="O31:P32"/>
    <mergeCell ref="Q31:R32"/>
    <mergeCell ref="S31:T32"/>
    <mergeCell ref="U31:V32"/>
    <mergeCell ref="W31:X32"/>
    <mergeCell ref="Y31:Z32"/>
  </mergeCells>
  <pageMargins left="0" right="0.11811023622047245" top="0.15748031496062992" bottom="0.15748031496062992" header="0.11811023622047245" footer="0.19685039370078741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2021-09-06T08:31:54Z</cp:lastPrinted>
  <dcterms:created xsi:type="dcterms:W3CDTF">2021-06-30T08:10:53Z</dcterms:created>
  <dcterms:modified xsi:type="dcterms:W3CDTF">2021-09-06T08:33:10Z</dcterms:modified>
</cp:coreProperties>
</file>